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0" yWindow="300" windowWidth="27820" windowHeight="18460" tabRatio="500" activeTab="0"/>
  </bookViews>
  <sheets>
    <sheet name="Sheet1" sheetId="1" r:id="rId1"/>
  </sheets>
  <definedNames>
    <definedName name="solver_adj" localSheetId="0" hidden="1">'Sheet1'!$D$8:$K$8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5000</definedName>
    <definedName name="solver_lhs1" localSheetId="0" hidden="1">'Sheet1'!$L$11:$L$17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opt" localSheetId="0" hidden="1">'Sheet1'!$D$8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'Sheet1'!$M$11:$M$17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60</definedName>
    <definedName name="solver_tol" localSheetId="0" hidden="1">0.05</definedName>
    <definedName name="solver_typ" localSheetId="0" hidden="1">3</definedName>
    <definedName name="solver_val" localSheetId="0" hidden="1">1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<sst xmlns="http://schemas.openxmlformats.org/spreadsheetml/2006/main" count="34" uniqueCount="27">
  <si>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</t>
  </si>
  <si>
    <t>Sumproduct</t>
  </si>
  <si>
    <t>Pathway empower</t>
  </si>
  <si>
    <t>Pathway cycling index</t>
  </si>
  <si>
    <t xml:space="preserve">Emergy Cycling Index </t>
  </si>
  <si>
    <t>Source</t>
  </si>
  <si>
    <t>A</t>
  </si>
  <si>
    <t>B</t>
  </si>
  <si>
    <t>C1</t>
  </si>
  <si>
    <t>C2</t>
  </si>
  <si>
    <t>D1</t>
  </si>
  <si>
    <t>D2</t>
  </si>
  <si>
    <t>E</t>
  </si>
  <si>
    <t>Constraint</t>
  </si>
  <si>
    <r>
      <rPr>
        <b/>
        <sz val="10"/>
        <rFont val="Times New Roman"/>
        <family val="0"/>
      </rPr>
      <t>Pathway cycling index</t>
    </r>
    <r>
      <rPr>
        <sz val="10"/>
        <rFont val="Times New Roman"/>
        <family val="0"/>
      </rPr>
      <t xml:space="preserve"> - pathway empower divided by total empower driving the system.</t>
    </r>
  </si>
  <si>
    <t>UEV</t>
  </si>
  <si>
    <t>Pathway upgrade</t>
  </si>
  <si>
    <r>
      <rPr>
        <b/>
        <sz val="10"/>
        <rFont val="Times New Roman"/>
        <family val="0"/>
      </rPr>
      <t>Pathway upgrade</t>
    </r>
    <r>
      <rPr>
        <sz val="10"/>
        <rFont val="Times New Roman"/>
        <family val="0"/>
      </rPr>
      <t xml:space="preserve"> - pathway empower minus empower driving the system</t>
    </r>
  </si>
  <si>
    <t>Sum</t>
  </si>
  <si>
    <t>Sum sources</t>
  </si>
  <si>
    <t>to compute UEVs for each output.</t>
  </si>
  <si>
    <r>
      <rPr>
        <b/>
        <sz val="12"/>
        <color indexed="8"/>
        <rFont val="Calibri"/>
        <family val="2"/>
      </rPr>
      <t>Assignment 4</t>
    </r>
    <r>
      <rPr>
        <sz val="12"/>
        <color theme="1"/>
        <rFont val="Calibri"/>
        <family val="2"/>
      </rPr>
      <t>: Fill in the Matrix below with the flows from each component and then run the SOLVER</t>
    </r>
  </si>
  <si>
    <r>
      <t xml:space="preserve">From </t>
    </r>
    <r>
      <rPr>
        <sz val="10"/>
        <rFont val="Wingdings"/>
        <family val="0"/>
      </rPr>
      <t></t>
    </r>
  </si>
  <si>
    <r>
      <t xml:space="preserve">To </t>
    </r>
    <r>
      <rPr>
        <sz val="12"/>
        <color indexed="8"/>
        <rFont val="Wingdings"/>
        <family val="2"/>
      </rPr>
      <t></t>
    </r>
  </si>
  <si>
    <r>
      <t>Emergy cycling index</t>
    </r>
    <r>
      <rPr>
        <sz val="10"/>
        <rFont val="Times New Roman"/>
        <family val="0"/>
      </rPr>
      <t xml:space="preserve"> - pathway upgrade divided by the total empower driving the system.</t>
    </r>
  </si>
  <si>
    <r>
      <rPr>
        <b/>
        <sz val="10"/>
        <rFont val="Times New Roman"/>
        <family val="0"/>
      </rPr>
      <t>Pathway Empower</t>
    </r>
    <r>
      <rPr>
        <sz val="10"/>
        <rFont val="Times New Roman"/>
        <family val="0"/>
      </rPr>
      <t xml:space="preserve"> - Product of the output and computed UEV </t>
    </r>
  </si>
  <si>
    <t>Static UEVs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</si>
</sst>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000"/>
    <numFmt numFmtId="174" formatCode="0.00000000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Verdana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8"/>
      <name val="Wingdings"/>
      <family val="2"/>
    </font>
    <font>
      <sz val="10"/>
      <name val="Wingdings"/>
      <family val="0"/>
    </font>
    <font>
      <b/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88A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11" fontId="5" fillId="0" borderId="11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1" fontId="0" fillId="0" borderId="0" xfId="0" applyNumberFormat="1" applyAlignment="1">
      <alignment/>
    </xf>
    <xf numFmtId="172" fontId="4" fillId="0" borderId="0" xfId="0" applyNumberFormat="1" applyFont="1" applyFill="1" applyAlignment="1">
      <alignment/>
    </xf>
    <xf numFmtId="11" fontId="6" fillId="0" borderId="0" xfId="0" applyNumberFormat="1" applyFont="1" applyAlignment="1">
      <alignment/>
    </xf>
    <xf numFmtId="0" fontId="11" fillId="34" borderId="0" xfId="0" applyFont="1" applyFill="1" applyAlignment="1">
      <alignment/>
    </xf>
    <xf numFmtId="11" fontId="5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30</xdr:row>
      <xdr:rowOff>161925</xdr:rowOff>
    </xdr:from>
    <xdr:to>
      <xdr:col>10</xdr:col>
      <xdr:colOff>285750</xdr:colOff>
      <xdr:row>56</xdr:row>
      <xdr:rowOff>123825</xdr:rowOff>
    </xdr:to>
    <xdr:pic>
      <xdr:nvPicPr>
        <xdr:cNvPr id="1" name="Picture 1" descr="Herrenden-Brown Diagram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924550"/>
          <a:ext cx="70199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9"/>
  <sheetViews>
    <sheetView tabSelected="1" zoomScale="125" zoomScaleNormal="125" workbookViewId="0" topLeftCell="A2">
      <selection activeCell="A2" sqref="A2"/>
    </sheetView>
  </sheetViews>
  <sheetFormatPr defaultColWidth="11.00390625" defaultRowHeight="15.75"/>
  <cols>
    <col min="1" max="1" width="5.375" style="0" customWidth="1"/>
    <col min="13" max="13" width="8.125" style="0" customWidth="1"/>
  </cols>
  <sheetData>
    <row r="3" ht="15">
      <c r="B3" t="s">
        <v>21</v>
      </c>
    </row>
    <row r="4" ht="15">
      <c r="C4" t="s">
        <v>20</v>
      </c>
    </row>
    <row r="6" spans="2:11" ht="15">
      <c r="B6" s="22" t="s">
        <v>26</v>
      </c>
      <c r="C6" s="22"/>
      <c r="D6" s="22">
        <v>1</v>
      </c>
      <c r="E6" s="22">
        <v>565</v>
      </c>
      <c r="F6" s="22">
        <v>185</v>
      </c>
      <c r="G6" s="22">
        <v>750</v>
      </c>
      <c r="H6" s="22">
        <v>3000</v>
      </c>
      <c r="I6" s="22">
        <v>7500</v>
      </c>
      <c r="J6" s="22">
        <v>3000</v>
      </c>
      <c r="K6" s="22">
        <v>2750</v>
      </c>
    </row>
    <row r="7" spans="3:14" ht="15">
      <c r="C7" s="1"/>
      <c r="D7" s="2"/>
      <c r="E7" s="20"/>
      <c r="F7" s="2"/>
      <c r="G7" s="2"/>
      <c r="H7" s="2"/>
      <c r="I7" s="2"/>
      <c r="J7" s="2"/>
      <c r="K7" s="2"/>
      <c r="L7" s="1"/>
      <c r="M7" s="1"/>
      <c r="N7" s="1"/>
    </row>
    <row r="8" spans="2:14" ht="15">
      <c r="B8" s="7" t="s">
        <v>15</v>
      </c>
      <c r="C8" s="8"/>
      <c r="D8" s="28">
        <v>1</v>
      </c>
      <c r="E8" s="28">
        <v>1340.00000004</v>
      </c>
      <c r="F8" s="28">
        <v>530.00000002</v>
      </c>
      <c r="G8" s="28">
        <v>6000.0000002</v>
      </c>
      <c r="H8" s="28">
        <v>12000.0000004</v>
      </c>
      <c r="I8" s="28">
        <v>30000.000001</v>
      </c>
      <c r="J8" s="28">
        <v>12000.0000004</v>
      </c>
      <c r="K8" s="28">
        <v>7000.0000002</v>
      </c>
      <c r="L8" s="1"/>
      <c r="M8" s="1"/>
      <c r="N8" s="1"/>
    </row>
    <row r="9" spans="3:14" ht="15">
      <c r="C9" s="1" t="s">
        <v>22</v>
      </c>
      <c r="D9" s="1" t="s">
        <v>0</v>
      </c>
      <c r="E9" s="1"/>
      <c r="F9" s="1"/>
      <c r="G9" s="1"/>
      <c r="H9" s="1"/>
      <c r="I9" s="1"/>
      <c r="J9" s="1"/>
      <c r="K9" s="1"/>
      <c r="L9" s="1"/>
      <c r="M9" s="1" t="s">
        <v>13</v>
      </c>
      <c r="N9" s="1"/>
    </row>
    <row r="10" spans="3:14" ht="15">
      <c r="C10" t="s">
        <v>23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8" t="s">
        <v>1</v>
      </c>
      <c r="M10" s="4"/>
      <c r="N10" s="4"/>
    </row>
    <row r="11" spans="3:15" ht="15">
      <c r="C11" s="14" t="s">
        <v>6</v>
      </c>
      <c r="D11" s="15">
        <v>3000</v>
      </c>
      <c r="E11" s="13">
        <v>50</v>
      </c>
      <c r="F11" s="16"/>
      <c r="G11" s="16"/>
      <c r="H11" s="16"/>
      <c r="I11" s="16"/>
      <c r="J11" s="16"/>
      <c r="K11" s="16">
        <v>-10</v>
      </c>
      <c r="L11" s="21">
        <f aca="true" t="shared" si="0" ref="L11:L17">SUMPRODUCT(D11:K11,$D$8:$K$8)</f>
        <v>0</v>
      </c>
      <c r="M11" s="6">
        <v>0</v>
      </c>
      <c r="N11" s="4"/>
      <c r="O11" s="19"/>
    </row>
    <row r="12" spans="3:14" ht="15">
      <c r="C12" s="14" t="s">
        <v>7</v>
      </c>
      <c r="D12" s="16">
        <v>7000</v>
      </c>
      <c r="E12" s="16"/>
      <c r="F12" s="13">
        <v>100</v>
      </c>
      <c r="G12" s="16"/>
      <c r="H12" s="16"/>
      <c r="I12" s="16"/>
      <c r="J12" s="16">
        <v>-5</v>
      </c>
      <c r="K12" s="16"/>
      <c r="L12" s="21">
        <f t="shared" si="0"/>
        <v>0</v>
      </c>
      <c r="M12" s="6">
        <v>0</v>
      </c>
      <c r="N12" s="4"/>
    </row>
    <row r="13" spans="3:14" ht="15">
      <c r="C13" s="14" t="s">
        <v>8</v>
      </c>
      <c r="D13" s="16"/>
      <c r="E13" s="16">
        <v>-50</v>
      </c>
      <c r="F13" s="16">
        <v>-100</v>
      </c>
      <c r="G13" s="17">
        <v>20</v>
      </c>
      <c r="H13" s="16"/>
      <c r="I13" s="15"/>
      <c r="J13" s="16"/>
      <c r="K13" s="16"/>
      <c r="L13" s="21">
        <f t="shared" si="0"/>
        <v>0</v>
      </c>
      <c r="M13" s="6">
        <v>0</v>
      </c>
      <c r="N13" s="4"/>
    </row>
    <row r="14" spans="3:14" ht="15">
      <c r="C14" s="14" t="s">
        <v>9</v>
      </c>
      <c r="D14" s="16"/>
      <c r="E14" s="16">
        <v>-50</v>
      </c>
      <c r="F14" s="16">
        <v>-100</v>
      </c>
      <c r="G14" s="16"/>
      <c r="H14" s="13">
        <v>10</v>
      </c>
      <c r="I14" s="16"/>
      <c r="J14" s="16"/>
      <c r="K14" s="16"/>
      <c r="L14" s="21">
        <f t="shared" si="0"/>
        <v>0</v>
      </c>
      <c r="M14" s="6">
        <v>0</v>
      </c>
      <c r="N14" s="4"/>
    </row>
    <row r="15" spans="3:14" ht="15">
      <c r="C15" s="14" t="s">
        <v>10</v>
      </c>
      <c r="D15" s="16"/>
      <c r="E15" s="16"/>
      <c r="F15" s="16"/>
      <c r="G15" s="16">
        <v>-10</v>
      </c>
      <c r="H15" s="16"/>
      <c r="I15" s="13">
        <v>2</v>
      </c>
      <c r="J15" s="16"/>
      <c r="K15" s="16"/>
      <c r="L15" s="21">
        <f t="shared" si="0"/>
        <v>0</v>
      </c>
      <c r="M15" s="6">
        <v>0</v>
      </c>
      <c r="N15" s="4"/>
    </row>
    <row r="16" spans="3:14" ht="15">
      <c r="C16" s="14" t="s">
        <v>11</v>
      </c>
      <c r="D16" s="16"/>
      <c r="E16" s="16"/>
      <c r="F16" s="16"/>
      <c r="G16" s="16">
        <v>-10</v>
      </c>
      <c r="H16" s="16"/>
      <c r="I16" s="16"/>
      <c r="J16" s="13">
        <v>5</v>
      </c>
      <c r="K16" s="16"/>
      <c r="L16" s="21">
        <f t="shared" si="0"/>
        <v>0</v>
      </c>
      <c r="M16" s="6">
        <v>0</v>
      </c>
      <c r="N16" s="4"/>
    </row>
    <row r="17" spans="3:14" ht="15">
      <c r="C17" s="14" t="s">
        <v>12</v>
      </c>
      <c r="D17" s="15">
        <v>20000</v>
      </c>
      <c r="E17" s="16"/>
      <c r="F17" s="16"/>
      <c r="G17" s="16">
        <v>-10</v>
      </c>
      <c r="H17" s="16"/>
      <c r="I17" s="16">
        <v>-1</v>
      </c>
      <c r="J17" s="16"/>
      <c r="K17" s="13">
        <v>10</v>
      </c>
      <c r="L17" s="21">
        <f t="shared" si="0"/>
        <v>-9.999930625781417E-07</v>
      </c>
      <c r="M17" s="6">
        <v>0</v>
      </c>
      <c r="N17" s="4"/>
    </row>
    <row r="18" spans="3:14" ht="15">
      <c r="C18" s="5" t="s">
        <v>19</v>
      </c>
      <c r="D18" s="15">
        <f>SUM(D11:D17)</f>
        <v>30000</v>
      </c>
      <c r="E18" s="2"/>
      <c r="F18" s="2"/>
      <c r="G18" s="2"/>
      <c r="H18" s="2"/>
      <c r="I18" s="2"/>
      <c r="J18" s="2"/>
      <c r="K18" s="2"/>
      <c r="L18" s="21">
        <f>SUM(L11:L17)</f>
        <v>-9.999930625781417E-07</v>
      </c>
      <c r="M18" s="1"/>
      <c r="N18" s="1"/>
    </row>
    <row r="20" spans="2:11" ht="15">
      <c r="B20" s="9" t="s">
        <v>2</v>
      </c>
      <c r="C20" s="9"/>
      <c r="D20" s="9"/>
      <c r="E20" s="23">
        <f>ABS(E8*E11)</f>
        <v>67000.000002</v>
      </c>
      <c r="F20" s="23">
        <f>ABS(F8*F12)</f>
        <v>53000.000002</v>
      </c>
      <c r="G20" s="23">
        <f>ABS(G8*G13)</f>
        <v>120000.000004</v>
      </c>
      <c r="H20" s="23">
        <f>ABS(H8*H14)</f>
        <v>120000.000004</v>
      </c>
      <c r="I20" s="23">
        <f>ABS(I8*I15)</f>
        <v>60000.000002</v>
      </c>
      <c r="J20" s="23">
        <f>ABS(J8*J16)</f>
        <v>60000.000002</v>
      </c>
      <c r="K20" s="23">
        <f>ABS(K8*K17)</f>
        <v>70000.000002</v>
      </c>
    </row>
    <row r="21" spans="2:15" ht="15">
      <c r="B21" s="9" t="s">
        <v>3</v>
      </c>
      <c r="C21" s="9"/>
      <c r="D21" s="9"/>
      <c r="E21" s="24">
        <f>E20/$D$18</f>
        <v>2.2333333334</v>
      </c>
      <c r="F21" s="24">
        <f aca="true" t="shared" si="1" ref="E21:K21">F20/$D$18</f>
        <v>1.7666666667333333</v>
      </c>
      <c r="G21" s="24">
        <f t="shared" si="1"/>
        <v>4.000000000133333</v>
      </c>
      <c r="H21" s="24">
        <f t="shared" si="1"/>
        <v>4.000000000133333</v>
      </c>
      <c r="I21" s="24">
        <f t="shared" si="1"/>
        <v>2.0000000000666667</v>
      </c>
      <c r="J21" s="24">
        <f t="shared" si="1"/>
        <v>2.0000000000666667</v>
      </c>
      <c r="K21" s="24">
        <f t="shared" si="1"/>
        <v>2.3333333334</v>
      </c>
      <c r="L21" s="10" t="s">
        <v>18</v>
      </c>
      <c r="M21" s="1"/>
      <c r="O21" s="1"/>
    </row>
    <row r="22" spans="2:15" ht="15">
      <c r="B22" s="9" t="s">
        <v>16</v>
      </c>
      <c r="C22" s="9"/>
      <c r="D22" s="9"/>
      <c r="E22" s="23">
        <f>E20-$D18</f>
        <v>37000.000002</v>
      </c>
      <c r="F22" s="23">
        <f aca="true" t="shared" si="2" ref="F22:K22">F20-$D18</f>
        <v>23000.000002</v>
      </c>
      <c r="G22" s="23">
        <f t="shared" si="2"/>
        <v>90000.000004</v>
      </c>
      <c r="H22" s="23">
        <f t="shared" si="2"/>
        <v>90000.000004</v>
      </c>
      <c r="I22" s="23">
        <f t="shared" si="2"/>
        <v>30000.000002</v>
      </c>
      <c r="J22" s="23">
        <f t="shared" si="2"/>
        <v>30000.000002</v>
      </c>
      <c r="K22" s="23">
        <f t="shared" si="2"/>
        <v>40000.000002</v>
      </c>
      <c r="L22" s="11">
        <f>SUM(E22:K22)</f>
        <v>340000.000018</v>
      </c>
      <c r="M22" s="1"/>
      <c r="N22" s="1"/>
      <c r="O22" s="1"/>
    </row>
    <row r="23" spans="2:15" ht="15">
      <c r="B23" s="9" t="s">
        <v>4</v>
      </c>
      <c r="C23" s="9"/>
      <c r="D23" s="9"/>
      <c r="E23" s="25">
        <f>E22/$D$18</f>
        <v>1.2333333334</v>
      </c>
      <c r="F23" s="25">
        <f aca="true" t="shared" si="3" ref="F23:K23">F22/$D$18</f>
        <v>0.7666666667333334</v>
      </c>
      <c r="G23" s="25">
        <f t="shared" si="3"/>
        <v>3.0000000001333333</v>
      </c>
      <c r="H23" s="25">
        <f t="shared" si="3"/>
        <v>3.0000000001333333</v>
      </c>
      <c r="I23" s="25">
        <f t="shared" si="3"/>
        <v>1.0000000000666667</v>
      </c>
      <c r="J23" s="25">
        <f t="shared" si="3"/>
        <v>1.0000000000666667</v>
      </c>
      <c r="K23" s="25">
        <f t="shared" si="3"/>
        <v>1.3333333334</v>
      </c>
      <c r="L23" s="12">
        <f>L22/D18</f>
        <v>11.333333333933334</v>
      </c>
      <c r="M23" s="1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1"/>
      <c r="N24" s="1"/>
      <c r="O24" s="1"/>
    </row>
    <row r="25" spans="2:15" ht="15">
      <c r="B25" s="1"/>
      <c r="C25" s="1"/>
      <c r="L25" s="3"/>
      <c r="M25" s="1"/>
      <c r="N25" s="1"/>
      <c r="O25" s="1"/>
    </row>
    <row r="26" spans="2:15" ht="15">
      <c r="B26" s="1"/>
      <c r="C26" s="1"/>
      <c r="D26" s="1" t="s">
        <v>25</v>
      </c>
      <c r="E26" s="1"/>
      <c r="F26" s="1"/>
      <c r="G26" s="1"/>
      <c r="H26" s="1"/>
      <c r="I26" s="1"/>
      <c r="J26" s="1"/>
      <c r="K26" s="1"/>
      <c r="L26" s="3"/>
      <c r="M26" s="1"/>
      <c r="N26" s="1"/>
      <c r="O26" s="1"/>
    </row>
    <row r="27" spans="2:15" ht="15">
      <c r="B27" s="1"/>
      <c r="C27" s="1"/>
      <c r="D27" s="27" t="s">
        <v>14</v>
      </c>
      <c r="E27" s="27"/>
      <c r="F27" s="27"/>
      <c r="G27" s="27"/>
      <c r="H27" s="27"/>
      <c r="I27" s="27"/>
      <c r="J27" s="27"/>
      <c r="K27" s="27"/>
      <c r="L27" s="27"/>
      <c r="M27" s="1"/>
      <c r="N27" s="1"/>
      <c r="O27" s="1"/>
    </row>
    <row r="28" ht="15">
      <c r="D28" s="1" t="s">
        <v>17</v>
      </c>
    </row>
    <row r="29" spans="2:15" ht="15">
      <c r="B29" s="1"/>
      <c r="C29" s="1"/>
      <c r="D29" s="26" t="s">
        <v>24</v>
      </c>
      <c r="E29" s="27"/>
      <c r="F29" s="27"/>
      <c r="G29" s="27"/>
      <c r="H29" s="27"/>
      <c r="I29" s="27"/>
      <c r="J29" s="27"/>
      <c r="K29" s="27"/>
      <c r="L29" s="27"/>
      <c r="M29" s="1"/>
      <c r="N29" s="1"/>
      <c r="O29" s="1"/>
    </row>
  </sheetData>
  <sheetProtection/>
  <mergeCells count="2">
    <mergeCell ref="D29:L29"/>
    <mergeCell ref="D27:L27"/>
  </mergeCells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Brown</dc:creator>
  <cp:keywords/>
  <dc:description/>
  <cp:lastModifiedBy>Mark Brown</cp:lastModifiedBy>
  <dcterms:created xsi:type="dcterms:W3CDTF">2013-06-06T15:17:40Z</dcterms:created>
  <dcterms:modified xsi:type="dcterms:W3CDTF">2017-05-19T20:15:34Z</dcterms:modified>
  <cp:category/>
  <cp:version/>
  <cp:contentType/>
  <cp:contentStatus/>
</cp:coreProperties>
</file>